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11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F8" i="1" l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<sst xmlns="http://schemas.openxmlformats.org/spreadsheetml/2006/main" count="49" uniqueCount="49">
  <si>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</si>
  <si>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</si>
  <si>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</si>
  <si>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</si>
  <si>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</si>
  <si>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</si>
  <si>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</si>
  <si>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</si>
  <si>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</si>
  <si>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</si>
  <si>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</si>
  <si>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</si>
  <si>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</si>
  <si>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</si>
  <si>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</si>
  <si>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</si>
  <si>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</si>
  <si>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</si>
  <si>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</si>
  <si>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</si>
  <si>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</si>
  <si>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</si>
  <si>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</si>
  <si>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</si>
  <si>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</si>
  <si>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</si>
  <si>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</si>
  <si>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</si>
  <si>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</si>
  <si>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</si>
  <si>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</si>
  <si>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</si>
  <si>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</si>
  <si>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</si>
  <si>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</si>
  <si>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</si>
  <si>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</si>
  <si>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</si>
  <si>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</si>
  <si>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</si>
  <si>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</si>
  <si>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</si>
  <si>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</si>
  <si>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</si>
  <si>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</si>
  <si>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</si>
  <si>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</si>
  <si>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30 DE NOVIEMBRE DEL 2025</t>
  </si>
  <si>
    <t>* Los datos corresponden con corte al mes de noviembre.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</si>
</sst>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27800000</c:v>
                </c:pt>
                <c:pt idx="1">
                  <c:v>19179416.890000001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2878120"/>
        <c:axId val="552878512"/>
        <c:axId val="0"/>
      </c:bar3DChart>
      <c:catAx>
        <c:axId val="552878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878512"/>
        <c:crosses val="autoZero"/>
        <c:auto val="1"/>
        <c:lblAlgn val="ctr"/>
        <c:lblOffset val="100"/>
        <c:noMultiLvlLbl val="0"/>
      </c:catAx>
      <c:valAx>
        <c:axId val="552878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5287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0.119192235432385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7952036817314E-2"/>
                  <c:y val="6.62068869643389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0.3100929176258993</c:v>
                </c:pt>
                <c:pt idx="2">
                  <c:v>0.6899070823741007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0.41176192587412586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0.15350042797202798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5.2164226573426571E-2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1.6595713286713287E-2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1.1777266433566434E-2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2.4809422027972029E-2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407551160"/>
        <c:axId val="407550376"/>
        <c:axId val="0"/>
      </c:bar3DChart>
      <c:catAx>
        <c:axId val="407551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7550376"/>
        <c:crosses val="autoZero"/>
        <c:auto val="1"/>
        <c:lblAlgn val="ctr"/>
        <c:lblOffset val="100"/>
        <c:noMultiLvlLbl val="0"/>
      </c:catAx>
      <c:valAx>
        <c:axId val="4075503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7551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0.41264090791366909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0.15972374280575538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6.3845975179856115E-2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2.2853591366906473E-2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2.4773123741007194E-2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7550768"/>
        <c:axId val="407551552"/>
        <c:axId val="0"/>
      </c:bar3DChart>
      <c:catAx>
        <c:axId val="40755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7551552"/>
        <c:crosses val="autoZero"/>
        <c:auto val="1"/>
        <c:lblAlgn val="ctr"/>
        <c:lblOffset val="100"/>
        <c:noMultiLvlLbl val="0"/>
      </c:catAx>
      <c:valAx>
        <c:axId val="4075515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755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3"/>
  <sheetViews>
    <sheetView tabSelected="1" topLeftCell="A19" zoomScale="80" zoomScaleNormal="80" workbookViewId="0">
      <selection activeCell="P12" sqref="P12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35"/>
      <c r="N2" s="35"/>
    </row>
    <row r="3" spans="2:18" ht="18" x14ac:dyDescent="0.25">
      <c r="B3" s="91" t="s">
        <v>47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36"/>
      <c r="N3" s="36"/>
    </row>
    <row r="4" spans="2:18" ht="23.25" x14ac:dyDescent="0.35">
      <c r="B4" s="92" t="s">
        <v>10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3" t="s">
        <v>11</v>
      </c>
      <c r="C7" s="51"/>
      <c r="D7" s="2"/>
      <c r="E7" s="103" t="s">
        <v>12</v>
      </c>
      <c r="F7" s="51"/>
      <c r="G7" s="2"/>
      <c r="H7" s="50" t="s">
        <v>44</v>
      </c>
      <c r="I7" s="51"/>
      <c r="K7" s="50" t="s">
        <v>29</v>
      </c>
      <c r="L7" s="51"/>
    </row>
    <row r="8" spans="2:18" ht="29.25" customHeight="1" x14ac:dyDescent="0.25">
      <c r="B8" s="84" t="s">
        <v>39</v>
      </c>
      <c r="C8" s="86" t="s">
        <v>40</v>
      </c>
      <c r="D8" s="2"/>
      <c r="E8" s="84" t="s">
        <v>13</v>
      </c>
      <c r="F8" s="82">
        <f>11821326+15978674</f>
        <v>27800000</v>
      </c>
      <c r="G8" s="2"/>
      <c r="H8" s="84" t="s">
        <v>16</v>
      </c>
      <c r="I8" s="95">
        <f>100%-I10</f>
        <v>0.3100929176258993</v>
      </c>
      <c r="K8" s="72" t="s">
        <v>30</v>
      </c>
      <c r="L8" s="74" t="s">
        <v>31</v>
      </c>
      <c r="P8" s="3"/>
      <c r="Q8" s="11"/>
    </row>
    <row r="9" spans="2:18" ht="29.25" customHeight="1" x14ac:dyDescent="0.25">
      <c r="B9" s="85"/>
      <c r="C9" s="87"/>
      <c r="D9" s="2"/>
      <c r="E9" s="85"/>
      <c r="F9" s="83"/>
      <c r="G9" s="2"/>
      <c r="H9" s="85"/>
      <c r="I9" s="98"/>
      <c r="K9" s="73"/>
      <c r="L9" s="75"/>
    </row>
    <row r="10" spans="2:18" ht="29.25" customHeight="1" x14ac:dyDescent="0.25">
      <c r="B10" s="84" t="s">
        <v>41</v>
      </c>
      <c r="C10" s="86" t="s">
        <v>14</v>
      </c>
      <c r="D10" s="2"/>
      <c r="E10" s="84" t="s">
        <v>4</v>
      </c>
      <c r="F10" s="82">
        <v>19179416.890000001</v>
      </c>
      <c r="G10" s="2"/>
      <c r="H10" s="84" t="s">
        <v>15</v>
      </c>
      <c r="I10" s="95">
        <f>+F10/F8</f>
        <v>0.6899070823741007</v>
      </c>
      <c r="K10" s="76">
        <v>239</v>
      </c>
      <c r="L10" s="79">
        <f>+F8</f>
        <v>27800000</v>
      </c>
      <c r="Q10" s="69"/>
      <c r="R10" s="70"/>
    </row>
    <row r="11" spans="2:18" ht="29.25" customHeight="1" x14ac:dyDescent="0.25">
      <c r="B11" s="88"/>
      <c r="C11" s="106"/>
      <c r="D11" s="2"/>
      <c r="E11" s="88"/>
      <c r="F11" s="104"/>
      <c r="G11" s="2"/>
      <c r="H11" s="88"/>
      <c r="I11" s="96"/>
      <c r="K11" s="77"/>
      <c r="L11" s="80"/>
      <c r="P11" s="48"/>
      <c r="Q11" s="69"/>
      <c r="R11" s="70"/>
    </row>
    <row r="12" spans="2:18" ht="29.25" customHeight="1" thickBot="1" x14ac:dyDescent="0.3">
      <c r="B12" s="89"/>
      <c r="C12" s="107"/>
      <c r="D12" s="2"/>
      <c r="E12" s="89"/>
      <c r="F12" s="105"/>
      <c r="G12" s="2"/>
      <c r="H12" s="89"/>
      <c r="I12" s="97"/>
      <c r="K12" s="78"/>
      <c r="L12" s="81"/>
      <c r="O12" s="48"/>
      <c r="Q12" s="69"/>
      <c r="R12" s="7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17</v>
      </c>
    </row>
    <row r="14" spans="2:18" ht="41.25" customHeight="1" x14ac:dyDescent="0.25">
      <c r="B14" s="50" t="s">
        <v>1</v>
      </c>
      <c r="C14" s="51"/>
      <c r="D14" s="2"/>
      <c r="E14" s="6"/>
      <c r="F14" s="7"/>
      <c r="G14" s="2"/>
      <c r="H14" s="4"/>
      <c r="I14" s="10"/>
      <c r="K14" s="50" t="s">
        <v>43</v>
      </c>
      <c r="L14" s="51"/>
    </row>
    <row r="15" spans="2:18" ht="32.25" customHeight="1" x14ac:dyDescent="0.25">
      <c r="B15" s="19" t="s">
        <v>2</v>
      </c>
      <c r="C15" s="13">
        <v>11776391.08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4390112.24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1491896.88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474637.4</v>
      </c>
      <c r="D18" s="2"/>
      <c r="E18" s="99"/>
      <c r="F18" s="100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336829.82</v>
      </c>
      <c r="D19" s="2"/>
      <c r="E19" s="101"/>
      <c r="F19" s="102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709549.47</v>
      </c>
      <c r="N20" s="1" t="s">
        <v>9</v>
      </c>
      <c r="P20" s="47"/>
    </row>
    <row r="21" spans="2:16" ht="35.25" customHeight="1" thickBot="1" x14ac:dyDescent="0.3">
      <c r="B21" s="54"/>
      <c r="C21" s="55"/>
      <c r="E21" s="52" t="s">
        <v>28</v>
      </c>
      <c r="F21" s="53"/>
      <c r="G21" s="53"/>
      <c r="H21" s="53"/>
      <c r="I21" s="53"/>
      <c r="J21" s="53"/>
      <c r="K21" s="53"/>
      <c r="L21" s="53"/>
    </row>
    <row r="22" spans="2:16" ht="51.75" customHeight="1" x14ac:dyDescent="0.25">
      <c r="B22" s="56"/>
      <c r="C22" s="57"/>
      <c r="E22" s="60" t="s">
        <v>42</v>
      </c>
      <c r="F22" s="61"/>
      <c r="G22" s="62"/>
      <c r="H22" s="41">
        <f>9611151.52+1860265.72</f>
        <v>11471417.24</v>
      </c>
      <c r="I22" s="42">
        <f>+H22/F8</f>
        <v>0.41264090791366909</v>
      </c>
      <c r="J22" s="30"/>
      <c r="K22" s="30"/>
      <c r="L22" s="31"/>
    </row>
    <row r="23" spans="2:16" ht="51.75" customHeight="1" x14ac:dyDescent="0.25">
      <c r="B23" s="56"/>
      <c r="C23" s="57"/>
      <c r="E23" s="63" t="s">
        <v>35</v>
      </c>
      <c r="F23" s="64"/>
      <c r="G23" s="65"/>
      <c r="H23" s="43">
        <v>4440320.05</v>
      </c>
      <c r="I23" s="44">
        <f>+H23/F8</f>
        <v>0.15972374280575538</v>
      </c>
      <c r="J23" s="29"/>
      <c r="K23" s="29"/>
      <c r="L23" s="32"/>
    </row>
    <row r="24" spans="2:16" ht="51.75" customHeight="1" x14ac:dyDescent="0.25">
      <c r="B24" s="56"/>
      <c r="C24" s="57"/>
      <c r="E24" s="63" t="s">
        <v>36</v>
      </c>
      <c r="F24" s="64"/>
      <c r="G24" s="65"/>
      <c r="H24" s="43">
        <v>1774918.11</v>
      </c>
      <c r="I24" s="44">
        <f>+H24/F8</f>
        <v>6.3845975179856115E-2</v>
      </c>
      <c r="J24" s="29"/>
      <c r="K24" s="29"/>
      <c r="L24" s="32"/>
    </row>
    <row r="25" spans="2:16" ht="51.75" customHeight="1" x14ac:dyDescent="0.25">
      <c r="B25" s="56"/>
      <c r="C25" s="57"/>
      <c r="E25" s="63" t="s">
        <v>37</v>
      </c>
      <c r="F25" s="64"/>
      <c r="G25" s="65"/>
      <c r="H25" s="43">
        <v>635329.84</v>
      </c>
      <c r="I25" s="44">
        <f>+H25/F8</f>
        <v>2.2853591366906473E-2</v>
      </c>
      <c r="J25" s="29"/>
      <c r="K25" s="29"/>
      <c r="L25" s="32"/>
      <c r="O25" s="48"/>
    </row>
    <row r="26" spans="2:16" ht="51.75" customHeight="1" thickBot="1" x14ac:dyDescent="0.3">
      <c r="B26" s="58"/>
      <c r="C26" s="59"/>
      <c r="E26" s="66" t="s">
        <v>38</v>
      </c>
      <c r="F26" s="67"/>
      <c r="G26" s="68"/>
      <c r="H26" s="45">
        <v>688692.84</v>
      </c>
      <c r="I26" s="46">
        <f>+H26/F8</f>
        <v>2.4773123741007194E-2</v>
      </c>
      <c r="J26" s="33"/>
      <c r="K26" s="33"/>
      <c r="L26" s="34"/>
      <c r="M26" s="29"/>
      <c r="N26" s="29"/>
    </row>
    <row r="27" spans="2:16" ht="15" customHeight="1" x14ac:dyDescent="0.25">
      <c r="K27" s="93" t="s">
        <v>48</v>
      </c>
      <c r="L27" s="93"/>
      <c r="M27" s="38"/>
      <c r="N27" s="38"/>
    </row>
    <row r="28" spans="2:16" x14ac:dyDescent="0.25">
      <c r="K28" s="94"/>
      <c r="L28" s="94"/>
      <c r="M28" s="39"/>
      <c r="N28" s="39"/>
    </row>
    <row r="30" spans="2:16" x14ac:dyDescent="0.25">
      <c r="M30" s="49"/>
    </row>
    <row r="33" spans="12:12" x14ac:dyDescent="0.25">
      <c r="L33" s="49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24</v>
      </c>
      <c r="B1" s="24" t="s">
        <v>27</v>
      </c>
      <c r="C1" t="s">
        <v>25</v>
      </c>
      <c r="D1" t="s">
        <v>26</v>
      </c>
    </row>
    <row r="2" spans="1:4" x14ac:dyDescent="0.25">
      <c r="A2" s="16" t="s">
        <v>18</v>
      </c>
      <c r="B2" s="24">
        <f>+D2/C8</f>
        <v>0.41176192587412586</v>
      </c>
      <c r="C2" s="22">
        <v>20310210</v>
      </c>
      <c r="D2" s="13">
        <f>+Tablero!C15</f>
        <v>11776391.08</v>
      </c>
    </row>
    <row r="3" spans="1:4" x14ac:dyDescent="0.25">
      <c r="A3" s="16" t="s">
        <v>19</v>
      </c>
      <c r="B3" s="24">
        <f>+D3/C8</f>
        <v>0.15350042797202798</v>
      </c>
      <c r="C3" s="22">
        <f>1492330+3581470</f>
        <v>5073800</v>
      </c>
      <c r="D3" s="13">
        <f>+Tablero!C16</f>
        <v>4390112.24</v>
      </c>
    </row>
    <row r="4" spans="1:4" x14ac:dyDescent="0.25">
      <c r="A4" s="16" t="s">
        <v>20</v>
      </c>
      <c r="B4" s="24">
        <f>+D4/C8</f>
        <v>5.2164226573426571E-2</v>
      </c>
      <c r="C4" s="23">
        <v>991084</v>
      </c>
      <c r="D4" s="13">
        <f>+Tablero!C17</f>
        <v>1491896.88</v>
      </c>
    </row>
    <row r="5" spans="1:4" x14ac:dyDescent="0.25">
      <c r="A5" s="17" t="s">
        <v>21</v>
      </c>
      <c r="B5" s="24">
        <f>+D5/C8</f>
        <v>1.6595713286713287E-2</v>
      </c>
      <c r="C5" s="23">
        <v>320770</v>
      </c>
      <c r="D5" s="13">
        <f>+Tablero!C18</f>
        <v>474637.4</v>
      </c>
    </row>
    <row r="6" spans="1:4" x14ac:dyDescent="0.25">
      <c r="A6" s="17" t="s">
        <v>22</v>
      </c>
      <c r="B6" s="24">
        <f>+D6/C8</f>
        <v>1.1777266433566434E-2</v>
      </c>
      <c r="C6" s="23">
        <v>525000</v>
      </c>
      <c r="D6" s="13">
        <f>+Tablero!C19</f>
        <v>336829.82</v>
      </c>
    </row>
    <row r="7" spans="1:4" x14ac:dyDescent="0.25">
      <c r="A7" s="12" t="s">
        <v>23</v>
      </c>
      <c r="B7" s="24">
        <f>+D7/C8</f>
        <v>2.4809422027972029E-2</v>
      </c>
      <c r="C7" s="23">
        <v>1379136</v>
      </c>
      <c r="D7" s="13">
        <f>+Tablero!C20</f>
        <v>709549.47</v>
      </c>
    </row>
    <row r="8" spans="1:4" x14ac:dyDescent="0.25">
      <c r="C8">
        <f>SUM(C2:C7)</f>
        <v>28600000</v>
      </c>
    </row>
    <row r="15" spans="1:4" x14ac:dyDescent="0.25">
      <c r="A15" t="s">
        <v>45</v>
      </c>
      <c r="B15" s="24">
        <f>+Tablero!I22</f>
        <v>0.41264090791366909</v>
      </c>
    </row>
    <row r="16" spans="1:4" x14ac:dyDescent="0.25">
      <c r="A16" t="s">
        <v>46</v>
      </c>
      <c r="B16" s="24">
        <f>+Tablero!I23</f>
        <v>0.15972374280575538</v>
      </c>
    </row>
    <row r="17" spans="1:2" x14ac:dyDescent="0.25">
      <c r="A17" t="s">
        <v>32</v>
      </c>
      <c r="B17" s="24">
        <f>+Tablero!I24</f>
        <v>6.3845975179856115E-2</v>
      </c>
    </row>
    <row r="18" spans="1:2" x14ac:dyDescent="0.25">
      <c r="A18" t="s">
        <v>33</v>
      </c>
      <c r="B18" s="24">
        <f>+Tablero!I25</f>
        <v>2.2853591366906473E-2</v>
      </c>
    </row>
    <row r="19" spans="1:2" x14ac:dyDescent="0.25">
      <c r="A19" t="s">
        <v>34</v>
      </c>
      <c r="B19" s="24">
        <f>+Tablero!I26</f>
        <v>2.4773123741007194E-2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2025-12-08T19:20:36Z</cp:lastPrinted>
  <dcterms:created xsi:type="dcterms:W3CDTF">2023-02-11T22:01:01Z</dcterms:created>
  <dcterms:modified xsi:type="dcterms:W3CDTF">2025-12-08T19:21:25Z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